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Rekapitulácia" sheetId="1" r:id="rId1"/>
    <sheet name="Kryci_list 10178" sheetId="2" r:id="rId2"/>
    <sheet name="Rekap 10178" sheetId="3" r:id="rId3"/>
    <sheet name="SO 10178" sheetId="4" r:id="rId4"/>
    <sheet name="Krycí list stavby" sheetId="5" r:id="rId5"/>
  </sheets>
  <definedNames>
    <definedName name="_xlnm.Print_Titles" localSheetId="2">'Rekap 10178'!$9:$9</definedName>
    <definedName name="_xlnm.Print_Titles" localSheetId="3">'SO 10178'!$8:$8</definedName>
  </definedNames>
  <calcPr fullCalcOnLoad="1"/>
</workbook>
</file>

<file path=xl/sharedStrings.xml><?xml version="1.0" encoding="utf-8"?>
<sst xmlns="http://schemas.openxmlformats.org/spreadsheetml/2006/main" count="239" uniqueCount="120">
  <si>
    <t>Rekapitulácia rozpočtu</t>
  </si>
  <si>
    <t>Stavba: Pokládka dlažby na spojovacej chodbe k pavilónu 1. stupňa (3. pavilón)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</si>
  <si>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</si>
  <si>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</si>
  <si>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</si>
  <si>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</si>
  <si>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</si>
  <si>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</si>
  <si>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</si>
  <si>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</si>
  <si>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</si>
  <si>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</si>
  <si>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</si>
  <si>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</si>
  <si>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</si>
  <si>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 xml:space="preserve">Ks: </t>
  </si>
  <si>
    <t>Objekt: Vlastný</t>
  </si>
  <si>
    <t xml:space="preserve">Zákazka: </t>
  </si>
  <si>
    <t>Spracoval: Ing. Ján Halgaš</t>
  </si>
  <si>
    <t xml:space="preserve">Dňa </t>
  </si>
  <si>
    <t>20.6.2014</t>
  </si>
  <si>
    <t>Odberateľ: ZŠ Kukučínova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</si>
  <si>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</si>
  <si>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</si>
  <si>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</si>
  <si>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</si>
  <si>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</si>
  <si>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</si>
  <si>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</si>
  <si>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</si>
  <si>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</si>
  <si>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</si>
  <si>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</si>
  <si>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</si>
  <si>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</si>
  <si>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</si>
  <si>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</si>
  <si>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</si>
  <si>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</si>
  <si>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</si>
  <si>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</si>
  <si>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</si>
  <si>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</si>
  <si>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</si>
  <si>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</si>
  <si>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</si>
  <si>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</si>
  <si>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</si>
  <si>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</si>
  <si>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</si>
  <si>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</si>
  <si>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</si>
  <si>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</si>
  <si>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</si>
  <si>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</si>
  <si>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</si>
  <si>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</si>
  <si>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</si>
  <si>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</si>
  <si>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</si>
  <si>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</si>
  <si>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20.6.2014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</si>
  <si>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</si>
  <si>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</si>
  <si>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</si>
  <si>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</si>
  <si>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</si>
  <si>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</si>
  <si>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PODLAHY A OBKLADY KERAMICKÉ-DLAŽBY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</si>
  <si>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</si>
  <si>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</si>
  <si>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</si>
  <si>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</si>
  <si>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</si>
  <si>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</si>
  <si>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</si>
  <si>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</si>
  <si>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</si>
  <si>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</si>
  <si>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</si>
  <si>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632451235</t>
  </si>
  <si>
    <t>Poter pieskovocementový 400 kg/m3,hladený oceľovým hladidlom,hr.nad 30 do 40 mm</t>
  </si>
  <si>
    <t>m2</t>
  </si>
  <si>
    <t>773/A 2</t>
  </si>
  <si>
    <t xml:space="preserve"> 777611011</t>
  </si>
  <si>
    <t>Hĺbková penetrácia podláh</t>
  </si>
  <si>
    <t xml:space="preserve">  6/B 1</t>
  </si>
  <si>
    <t xml:space="preserve"> 979083114</t>
  </si>
  <si>
    <t>Vodorovné premiestnenie sutiny na skládku s naložením a zložením nad 2000 do 3000 m</t>
  </si>
  <si>
    <t>t</t>
  </si>
  <si>
    <t xml:space="preserve"> 979083191</t>
  </si>
  <si>
    <t>Príplatok za každých ďalších i začatých 1000 m po spevnenej ceste</t>
  </si>
  <si>
    <t xml:space="preserve"> 952901111</t>
  </si>
  <si>
    <t>Vyčistenie budov pri výške podlaží do 4m</t>
  </si>
  <si>
    <t xml:space="preserve"> 13/B 1</t>
  </si>
  <si>
    <t xml:space="preserve"> 965044121</t>
  </si>
  <si>
    <t>Búranie podláh z plastbetónu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</si>
  <si>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</si>
  <si>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</si>
  <si>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</si>
  <si>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</si>
  <si>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SKLADKA</t>
  </si>
  <si>
    <t>Poplatok za uloženie sute na skládku</t>
  </si>
  <si>
    <t>T</t>
  </si>
  <si>
    <t xml:space="preserve"> 14/C 1</t>
  </si>
  <si>
    <t xml:space="preserve"> 999281111</t>
  </si>
  <si>
    <t>Presun hmôt pre opravy a údržbu objektov vrátane vonkajších plášťov výšky do 25 m</t>
  </si>
  <si>
    <t>771/A 1</t>
  </si>
  <si>
    <t xml:space="preserve"> 771576181</t>
  </si>
  <si>
    <t>Montáž podláh z dlaždíc gres ukl. do tmelu flexibil..300x300 mm, škarovanie</t>
  </si>
  <si>
    <t xml:space="preserve"> 998771101</t>
  </si>
  <si>
    <t>Presun hmôt pre podlahy z dlaždíc v objektoch výšky do 6m</t>
  </si>
  <si>
    <t>S/S70</t>
  </si>
  <si>
    <t xml:space="preserve"> 5976404700</t>
  </si>
  <si>
    <t>Dlaždice gres Cersanit R400  300x300x7 mm alebo ekvivalent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</si>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</sst>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\ ###\ ##0.00"/>
    <numFmt numFmtId="165" formatCode="###\ ###\ ##0.0000"/>
    <numFmt numFmtId="166" formatCode="###\ ###\ ##0.000"/>
  </numFmts>
  <fonts count="30">
    <font>
      <sz val="11"/>
      <color indexed="8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b/>
      <sz val="9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23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/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/>
    </border>
    <border>
      <left style="thin">
        <color indexed="9"/>
      </left>
      <right style="double">
        <color indexed="8"/>
      </right>
      <top style="thin">
        <color indexed="23"/>
      </top>
      <bottom/>
    </border>
    <border>
      <left style="thin">
        <color indexed="9"/>
      </left>
      <right style="double">
        <color indexed="8"/>
      </right>
      <top/>
      <bottom/>
    </border>
    <border>
      <left style="thin">
        <color indexed="9"/>
      </left>
      <right style="double">
        <color indexed="8"/>
      </right>
      <top/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/>
    </border>
    <border>
      <left/>
      <right style="thin">
        <color indexed="9"/>
      </right>
      <top style="double">
        <color indexed="8"/>
      </top>
      <bottom/>
    </border>
    <border>
      <left style="double">
        <color indexed="8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/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/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/>
      <bottom/>
    </border>
    <border>
      <left style="double">
        <color indexed="8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thin">
        <color indexed="23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double">
        <color indexed="8"/>
      </bottom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/>
      <top style="thin">
        <color indexed="23"/>
      </top>
      <bottom/>
    </border>
    <border>
      <left style="double">
        <color indexed="8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double">
        <color indexed="8"/>
      </right>
      <top style="thin">
        <color indexed="9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 style="double">
        <color indexed="8"/>
      </top>
      <bottom/>
    </border>
    <border>
      <left style="thin">
        <color indexed="23"/>
      </left>
      <right/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/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 style="thin">
        <color indexed="9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 style="thin">
        <color indexed="23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23"/>
      </bottom>
    </border>
    <border>
      <left/>
      <right style="double">
        <color indexed="8"/>
      </right>
      <top style="thin">
        <color indexed="8"/>
      </top>
      <bottom style="thin">
        <color indexed="23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 style="double">
        <color indexed="8"/>
      </bottom>
    </border>
    <border>
      <left style="thin">
        <color indexed="9"/>
      </left>
      <right/>
      <top style="thin">
        <color indexed="23"/>
      </top>
      <bottom style="double">
        <color indexed="8"/>
      </bottom>
    </border>
    <border>
      <left style="thin">
        <color indexed="9"/>
      </left>
      <right style="double">
        <color indexed="8"/>
      </right>
      <top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/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double">
        <color indexed="8"/>
      </top>
      <bottom style="thin">
        <color indexed="9"/>
      </bottom>
    </border>
    <border>
      <left/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9" fillId="17" borderId="0" applyNumberFormat="0" applyBorder="0" applyAlignment="0" applyProtection="0"/>
    <xf numFmtId="0" fontId="23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4" borderId="5" applyNumberFormat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164" fontId="1" fillId="0" borderId="53" xfId="0" applyNumberFormat="1" applyFont="1" applyFill="1" applyBorder="1" applyAlignment="1">
      <alignment/>
    </xf>
    <xf numFmtId="164" fontId="5" fillId="0" borderId="54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/>
    </xf>
    <xf numFmtId="164" fontId="5" fillId="0" borderId="50" xfId="0" applyNumberFormat="1" applyFont="1" applyFill="1" applyBorder="1" applyAlignment="1">
      <alignment/>
    </xf>
    <xf numFmtId="164" fontId="5" fillId="0" borderId="51" xfId="0" applyNumberFormat="1" applyFont="1" applyFill="1" applyBorder="1" applyAlignment="1">
      <alignment/>
    </xf>
    <xf numFmtId="164" fontId="1" fillId="0" borderId="5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55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5" fillId="0" borderId="60" xfId="0" applyNumberFormat="1" applyFont="1" applyFill="1" applyBorder="1" applyAlignment="1">
      <alignment/>
    </xf>
    <xf numFmtId="164" fontId="1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/>
    </xf>
    <xf numFmtId="164" fontId="5" fillId="0" borderId="65" xfId="0" applyNumberFormat="1" applyFont="1" applyFill="1" applyBorder="1" applyAlignment="1">
      <alignment/>
    </xf>
    <xf numFmtId="164" fontId="5" fillId="0" borderId="66" xfId="0" applyNumberFormat="1" applyFont="1" applyFill="1" applyBorder="1" applyAlignment="1">
      <alignment/>
    </xf>
    <xf numFmtId="164" fontId="1" fillId="0" borderId="67" xfId="0" applyNumberFormat="1" applyFont="1" applyFill="1" applyBorder="1" applyAlignment="1">
      <alignment/>
    </xf>
    <xf numFmtId="164" fontId="4" fillId="0" borderId="68" xfId="0" applyNumberFormat="1" applyFont="1" applyFill="1" applyBorder="1" applyAlignment="1">
      <alignment/>
    </xf>
    <xf numFmtId="164" fontId="1" fillId="0" borderId="69" xfId="0" applyNumberFormat="1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164" fontId="5" fillId="0" borderId="74" xfId="0" applyNumberFormat="1" applyFont="1" applyFill="1" applyBorder="1" applyAlignment="1">
      <alignment/>
    </xf>
    <xf numFmtId="164" fontId="4" fillId="0" borderId="75" xfId="0" applyNumberFormat="1" applyFont="1" applyFill="1" applyBorder="1" applyAlignment="1">
      <alignment/>
    </xf>
    <xf numFmtId="164" fontId="4" fillId="0" borderId="76" xfId="0" applyNumberFormat="1" applyFont="1" applyFill="1" applyBorder="1" applyAlignment="1">
      <alignment/>
    </xf>
    <xf numFmtId="0" fontId="4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1" fillId="0" borderId="79" xfId="0" applyNumberFormat="1" applyFont="1" applyFill="1" applyBorder="1" applyAlignment="1">
      <alignment/>
    </xf>
    <xf numFmtId="164" fontId="1" fillId="0" borderId="80" xfId="0" applyNumberFormat="1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6" fillId="0" borderId="81" xfId="0" applyNumberFormat="1" applyFont="1" applyFill="1" applyBorder="1" applyAlignment="1">
      <alignment/>
    </xf>
    <xf numFmtId="164" fontId="6" fillId="0" borderId="82" xfId="0" applyNumberFormat="1" applyFont="1" applyFill="1" applyBorder="1" applyAlignment="1">
      <alignment/>
    </xf>
    <xf numFmtId="164" fontId="6" fillId="0" borderId="83" xfId="0" applyNumberFormat="1" applyFont="1" applyFill="1" applyBorder="1" applyAlignment="1">
      <alignment/>
    </xf>
    <xf numFmtId="164" fontId="1" fillId="0" borderId="82" xfId="0" applyNumberFormat="1" applyFont="1" applyFill="1" applyBorder="1" applyAlignment="1">
      <alignment/>
    </xf>
    <xf numFmtId="0" fontId="1" fillId="0" borderId="84" xfId="0" applyFont="1" applyFill="1" applyBorder="1" applyAlignment="1">
      <alignment/>
    </xf>
    <xf numFmtId="164" fontId="5" fillId="0" borderId="85" xfId="0" applyNumberFormat="1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164" fontId="5" fillId="0" borderId="82" xfId="0" applyNumberFormat="1" applyFont="1" applyFill="1" applyBorder="1" applyAlignment="1">
      <alignment/>
    </xf>
    <xf numFmtId="164" fontId="5" fillId="0" borderId="83" xfId="0" applyNumberFormat="1" applyFont="1" applyFill="1" applyBorder="1" applyAlignment="1">
      <alignment/>
    </xf>
    <xf numFmtId="164" fontId="1" fillId="0" borderId="83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164" fontId="1" fillId="0" borderId="88" xfId="0" applyNumberFormat="1" applyFont="1" applyFill="1" applyBorder="1" applyAlignment="1">
      <alignment/>
    </xf>
    <xf numFmtId="164" fontId="8" fillId="0" borderId="89" xfId="0" applyNumberFormat="1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1" fillId="0" borderId="92" xfId="0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1" fillId="0" borderId="94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97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18" borderId="12" xfId="0" applyFont="1" applyFill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98" xfId="0" applyFont="1" applyBorder="1" applyAlignment="1">
      <alignment/>
    </xf>
    <xf numFmtId="164" fontId="5" fillId="0" borderId="98" xfId="0" applyNumberFormat="1" applyFont="1" applyBorder="1" applyAlignment="1">
      <alignment/>
    </xf>
    <xf numFmtId="165" fontId="5" fillId="0" borderId="98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98" xfId="0" applyFont="1" applyBorder="1" applyAlignment="1">
      <alignment/>
    </xf>
    <xf numFmtId="164" fontId="4" fillId="0" borderId="98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0" fillId="18" borderId="0" xfId="0" applyFont="1" applyFill="1" applyAlignment="1">
      <alignment/>
    </xf>
    <xf numFmtId="0" fontId="10" fillId="0" borderId="0" xfId="0" applyFont="1" applyAlignment="1">
      <alignment/>
    </xf>
    <xf numFmtId="166" fontId="1" fillId="0" borderId="0" xfId="0" applyNumberFormat="1" applyFont="1" applyAlignment="1">
      <alignment/>
    </xf>
    <xf numFmtId="0" fontId="4" fillId="18" borderId="98" xfId="0" applyFont="1" applyFill="1" applyBorder="1" applyAlignment="1">
      <alignment/>
    </xf>
    <xf numFmtId="49" fontId="5" fillId="0" borderId="98" xfId="0" applyNumberFormat="1" applyFont="1" applyBorder="1" applyAlignment="1">
      <alignment/>
    </xf>
    <xf numFmtId="166" fontId="5" fillId="0" borderId="98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0" fontId="11" fillId="0" borderId="98" xfId="0" applyFont="1" applyBorder="1" applyAlignment="1">
      <alignment/>
    </xf>
    <xf numFmtId="166" fontId="11" fillId="0" borderId="98" xfId="0" applyNumberFormat="1" applyFont="1" applyBorder="1" applyAlignment="1">
      <alignment/>
    </xf>
    <xf numFmtId="164" fontId="11" fillId="0" borderId="9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99" xfId="0" applyFont="1" applyFill="1" applyBorder="1" applyAlignment="1">
      <alignment/>
    </xf>
    <xf numFmtId="164" fontId="4" fillId="0" borderId="99" xfId="0" applyNumberFormat="1" applyFont="1" applyFill="1" applyBorder="1" applyAlignment="1">
      <alignment/>
    </xf>
    <xf numFmtId="0" fontId="5" fillId="0" borderId="100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8" fillId="0" borderId="103" xfId="0" applyNumberFormat="1" applyFont="1" applyFill="1" applyBorder="1" applyAlignment="1">
      <alignment/>
    </xf>
    <xf numFmtId="166" fontId="12" fillId="0" borderId="98" xfId="0" applyNumberFormat="1" applyFont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70" t="s">
        <v>12</v>
      </c>
      <c r="B7" s="77">
        <f>'SO 10178'!I39-Rekapitulácia!D7</f>
        <v>0</v>
      </c>
      <c r="C7" s="77">
        <f>'Kryci_list 10178'!J26</f>
        <v>0</v>
      </c>
      <c r="D7" s="77">
        <v>0</v>
      </c>
      <c r="E7" s="77">
        <f>'Kryci_list 10178'!J17</f>
        <v>0</v>
      </c>
      <c r="F7" s="77">
        <v>0</v>
      </c>
      <c r="G7" s="77">
        <f>B7+C7+D7+E7+F7</f>
        <v>0</v>
      </c>
      <c r="Q7">
        <v>30.126</v>
      </c>
    </row>
    <row r="8" spans="1:26" ht="15">
      <c r="A8" s="183" t="s">
        <v>115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15">
      <c r="A9" s="181" t="s">
        <v>116</v>
      </c>
      <c r="B9" s="182">
        <f>SUM(Rekapitulácia!G7:Rekapitulácia!G7)-SUM(Rekapitulácia!Z7:Rekapitulácia!Z7)-SUM('SO 10178'!K9:'SO 10178'!K38)</f>
        <v>0</v>
      </c>
      <c r="C9" s="182"/>
      <c r="D9" s="182"/>
      <c r="E9" s="182"/>
      <c r="F9" s="182"/>
      <c r="G9" s="182">
        <f>ROUND(((ROUND(B9,2)*20)/100),2)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5">
      <c r="A10" s="5" t="s">
        <v>117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5" t="s">
        <v>118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7" ht="15">
      <c r="A12" s="10"/>
      <c r="B12" s="180"/>
      <c r="C12" s="180"/>
      <c r="D12" s="180"/>
      <c r="E12" s="180"/>
      <c r="F12" s="180"/>
      <c r="G12" s="180"/>
    </row>
    <row r="13" spans="1:7" ht="15">
      <c r="A13" s="10"/>
      <c r="B13" s="180"/>
      <c r="C13" s="180"/>
      <c r="D13" s="180"/>
      <c r="E13" s="180"/>
      <c r="F13" s="180"/>
      <c r="G13" s="180"/>
    </row>
    <row r="14" spans="1:7" ht="15">
      <c r="A14" s="10"/>
      <c r="B14" s="180"/>
      <c r="C14" s="180"/>
      <c r="D14" s="180"/>
      <c r="E14" s="180"/>
      <c r="F14" s="180"/>
      <c r="G14" s="180"/>
    </row>
    <row r="15" spans="1:7" ht="15">
      <c r="A15" s="10"/>
      <c r="B15" s="180"/>
      <c r="C15" s="180"/>
      <c r="D15" s="180"/>
      <c r="E15" s="180"/>
      <c r="F15" s="180"/>
      <c r="G15" s="180"/>
    </row>
    <row r="16" spans="1:7" ht="15">
      <c r="A16" s="10"/>
      <c r="B16" s="180"/>
      <c r="C16" s="180"/>
      <c r="D16" s="180"/>
      <c r="E16" s="180"/>
      <c r="F16" s="180"/>
      <c r="G16" s="180"/>
    </row>
    <row r="17" spans="1:7" ht="15">
      <c r="A17" s="10"/>
      <c r="B17" s="180"/>
      <c r="C17" s="180"/>
      <c r="D17" s="180"/>
      <c r="E17" s="180"/>
      <c r="F17" s="180"/>
      <c r="G17" s="180"/>
    </row>
    <row r="18" spans="1:7" ht="15">
      <c r="A18" s="10"/>
      <c r="B18" s="180"/>
      <c r="C18" s="180"/>
      <c r="D18" s="180"/>
      <c r="E18" s="180"/>
      <c r="F18" s="180"/>
      <c r="G18" s="180"/>
    </row>
    <row r="19" spans="1:7" ht="15">
      <c r="A19" s="10"/>
      <c r="B19" s="180"/>
      <c r="C19" s="180"/>
      <c r="D19" s="180"/>
      <c r="E19" s="180"/>
      <c r="F19" s="180"/>
      <c r="G19" s="180"/>
    </row>
    <row r="20" spans="1:7" ht="15">
      <c r="A20" s="10"/>
      <c r="B20" s="180"/>
      <c r="C20" s="180"/>
      <c r="D20" s="180"/>
      <c r="E20" s="180"/>
      <c r="F20" s="180"/>
      <c r="G20" s="180"/>
    </row>
    <row r="21" spans="1:7" ht="15">
      <c r="A21" s="10"/>
      <c r="B21" s="180"/>
      <c r="C21" s="180"/>
      <c r="D21" s="180"/>
      <c r="E21" s="180"/>
      <c r="F21" s="180"/>
      <c r="G21" s="180"/>
    </row>
    <row r="22" spans="1:7" ht="15">
      <c r="A22" s="10"/>
      <c r="B22" s="180"/>
      <c r="C22" s="180"/>
      <c r="D22" s="180"/>
      <c r="E22" s="180"/>
      <c r="F22" s="180"/>
      <c r="G22" s="180"/>
    </row>
    <row r="23" spans="1:7" ht="15">
      <c r="A23" s="10"/>
      <c r="B23" s="180"/>
      <c r="C23" s="180"/>
      <c r="D23" s="180"/>
      <c r="E23" s="180"/>
      <c r="F23" s="180"/>
      <c r="G23" s="180"/>
    </row>
    <row r="24" spans="1:7" ht="15">
      <c r="A24" s="10"/>
      <c r="B24" s="180"/>
      <c r="C24" s="180"/>
      <c r="D24" s="180"/>
      <c r="E24" s="180"/>
      <c r="F24" s="180"/>
      <c r="G24" s="180"/>
    </row>
    <row r="25" spans="1:7" ht="15">
      <c r="A25" s="10"/>
      <c r="B25" s="180"/>
      <c r="C25" s="180"/>
      <c r="D25" s="180"/>
      <c r="E25" s="180"/>
      <c r="F25" s="180"/>
      <c r="G25" s="180"/>
    </row>
    <row r="26" spans="1:7" ht="15">
      <c r="A26" s="10"/>
      <c r="B26" s="180"/>
      <c r="C26" s="180"/>
      <c r="D26" s="180"/>
      <c r="E26" s="180"/>
      <c r="F26" s="180"/>
      <c r="G26" s="180"/>
    </row>
    <row r="27" spans="1:7" ht="15">
      <c r="A27" s="10"/>
      <c r="B27" s="180"/>
      <c r="C27" s="180"/>
      <c r="D27" s="180"/>
      <c r="E27" s="180"/>
      <c r="F27" s="180"/>
      <c r="G27" s="180"/>
    </row>
    <row r="28" spans="1:7" ht="15">
      <c r="A28" s="10"/>
      <c r="B28" s="180"/>
      <c r="C28" s="180"/>
      <c r="D28" s="180"/>
      <c r="E28" s="180"/>
      <c r="F28" s="180"/>
      <c r="G28" s="180"/>
    </row>
    <row r="29" spans="1:7" ht="15">
      <c r="A29" s="10"/>
      <c r="B29" s="180"/>
      <c r="C29" s="180"/>
      <c r="D29" s="180"/>
      <c r="E29" s="180"/>
      <c r="F29" s="180"/>
      <c r="G29" s="180"/>
    </row>
    <row r="30" spans="1:7" ht="15">
      <c r="A30" s="10"/>
      <c r="B30" s="180"/>
      <c r="C30" s="180"/>
      <c r="D30" s="180"/>
      <c r="E30" s="180"/>
      <c r="F30" s="180"/>
      <c r="G30" s="180"/>
    </row>
    <row r="31" spans="1:7" ht="15">
      <c r="A31" s="10"/>
      <c r="B31" s="180"/>
      <c r="C31" s="180"/>
      <c r="D31" s="180"/>
      <c r="E31" s="180"/>
      <c r="F31" s="180"/>
      <c r="G31" s="180"/>
    </row>
    <row r="32" spans="1:7" ht="15">
      <c r="A32" s="10"/>
      <c r="B32" s="180"/>
      <c r="C32" s="180"/>
      <c r="D32" s="180"/>
      <c r="E32" s="180"/>
      <c r="F32" s="180"/>
      <c r="G32" s="180"/>
    </row>
    <row r="33" spans="1:7" ht="15">
      <c r="A33" s="10"/>
      <c r="B33" s="180"/>
      <c r="C33" s="180"/>
      <c r="D33" s="180"/>
      <c r="E33" s="180"/>
      <c r="F33" s="180"/>
      <c r="G33" s="180"/>
    </row>
    <row r="34" spans="1:7" ht="15">
      <c r="A34" s="1"/>
      <c r="B34" s="149"/>
      <c r="C34" s="149"/>
      <c r="D34" s="149"/>
      <c r="E34" s="149"/>
      <c r="F34" s="149"/>
      <c r="G34" s="149"/>
    </row>
    <row r="35" spans="1:7" ht="15">
      <c r="A35" s="1"/>
      <c r="B35" s="149"/>
      <c r="C35" s="149"/>
      <c r="D35" s="149"/>
      <c r="E35" s="149"/>
      <c r="F35" s="149"/>
      <c r="G35" s="149"/>
    </row>
    <row r="36" spans="1:7" ht="15">
      <c r="A36" s="1"/>
      <c r="B36" s="149"/>
      <c r="C36" s="149"/>
      <c r="D36" s="149"/>
      <c r="E36" s="149"/>
      <c r="F36" s="149"/>
      <c r="G36" s="149"/>
    </row>
    <row r="37" spans="1:7" ht="15">
      <c r="A37" s="1"/>
      <c r="B37" s="149"/>
      <c r="C37" s="149"/>
      <c r="D37" s="149"/>
      <c r="E37" s="149"/>
      <c r="F37" s="149"/>
      <c r="G37" s="149"/>
    </row>
    <row r="38" spans="1:7" ht="15">
      <c r="A38" s="1"/>
      <c r="B38" s="149"/>
      <c r="C38" s="149"/>
      <c r="D38" s="149"/>
      <c r="E38" s="149"/>
      <c r="F38" s="149"/>
      <c r="G38" s="149"/>
    </row>
    <row r="39" spans="1:7" ht="15">
      <c r="A39" s="1"/>
      <c r="B39" s="149"/>
      <c r="C39" s="149"/>
      <c r="D39" s="149"/>
      <c r="E39" s="149"/>
      <c r="F39" s="149"/>
      <c r="G39" s="149"/>
    </row>
    <row r="40" spans="1:7" ht="15">
      <c r="A40" s="1"/>
      <c r="B40" s="149"/>
      <c r="C40" s="149"/>
      <c r="D40" s="149"/>
      <c r="E40" s="149"/>
      <c r="F40" s="149"/>
      <c r="G40" s="149"/>
    </row>
    <row r="41" spans="1:7" ht="15">
      <c r="A41" s="1"/>
      <c r="B41" s="149"/>
      <c r="C41" s="149"/>
      <c r="D41" s="149"/>
      <c r="E41" s="149"/>
      <c r="F41" s="149"/>
      <c r="G41" s="149"/>
    </row>
    <row r="42" spans="1:7" ht="15">
      <c r="A42" s="1"/>
      <c r="B42" s="149"/>
      <c r="C42" s="149"/>
      <c r="D42" s="149"/>
      <c r="E42" s="149"/>
      <c r="F42" s="149"/>
      <c r="G42" s="149"/>
    </row>
    <row r="43" spans="1:7" ht="15">
      <c r="A43" s="1"/>
      <c r="B43" s="149"/>
      <c r="C43" s="149"/>
      <c r="D43" s="149"/>
      <c r="E43" s="149"/>
      <c r="F43" s="149"/>
      <c r="G43" s="149"/>
    </row>
    <row r="44" spans="1:7" ht="15">
      <c r="A44" s="1"/>
      <c r="B44" s="149"/>
      <c r="C44" s="149"/>
      <c r="D44" s="149"/>
      <c r="E44" s="149"/>
      <c r="F44" s="149"/>
      <c r="G44" s="149"/>
    </row>
    <row r="45" spans="1:7" ht="15">
      <c r="A45" s="1"/>
      <c r="B45" s="149"/>
      <c r="C45" s="149"/>
      <c r="D45" s="149"/>
      <c r="E45" s="149"/>
      <c r="F45" s="149"/>
      <c r="G45" s="149"/>
    </row>
    <row r="46" spans="1:7" ht="15">
      <c r="A46" s="1"/>
      <c r="B46" s="149"/>
      <c r="C46" s="149"/>
      <c r="D46" s="149"/>
      <c r="E46" s="149"/>
      <c r="F46" s="149"/>
      <c r="G46" s="149"/>
    </row>
    <row r="47" spans="1:7" ht="15">
      <c r="A47" s="1"/>
      <c r="B47" s="149"/>
      <c r="C47" s="149"/>
      <c r="D47" s="149"/>
      <c r="E47" s="149"/>
      <c r="F47" s="149"/>
      <c r="G47" s="149"/>
    </row>
    <row r="48" spans="1:7" ht="15">
      <c r="A48" s="1"/>
      <c r="B48" s="149"/>
      <c r="C48" s="149"/>
      <c r="D48" s="149"/>
      <c r="E48" s="149"/>
      <c r="F48" s="149"/>
      <c r="G48" s="149"/>
    </row>
    <row r="49" spans="1:7" ht="15">
      <c r="A49" s="1"/>
      <c r="B49" s="149"/>
      <c r="C49" s="149"/>
      <c r="D49" s="149"/>
      <c r="E49" s="149"/>
      <c r="F49" s="149"/>
      <c r="G49" s="149"/>
    </row>
    <row r="50" spans="1:7" ht="15">
      <c r="A50" s="1"/>
      <c r="B50" s="149"/>
      <c r="C50" s="149"/>
      <c r="D50" s="149"/>
      <c r="E50" s="149"/>
      <c r="F50" s="149"/>
      <c r="G50" s="149"/>
    </row>
    <row r="51" spans="2:7" ht="15">
      <c r="B51" s="178"/>
      <c r="C51" s="178"/>
      <c r="D51" s="178"/>
      <c r="E51" s="178"/>
      <c r="F51" s="178"/>
      <c r="G51" s="178"/>
    </row>
    <row r="52" spans="2:7" ht="15">
      <c r="B52" s="178"/>
      <c r="C52" s="178"/>
      <c r="D52" s="178"/>
      <c r="E52" s="178"/>
      <c r="F52" s="178"/>
      <c r="G52" s="178"/>
    </row>
    <row r="53" spans="2:7" ht="15">
      <c r="B53" s="178"/>
      <c r="C53" s="178"/>
      <c r="D53" s="178"/>
      <c r="E53" s="178"/>
      <c r="F53" s="178"/>
      <c r="G53" s="178"/>
    </row>
    <row r="54" spans="2:7" ht="15">
      <c r="B54" s="178"/>
      <c r="C54" s="178"/>
      <c r="D54" s="178"/>
      <c r="E54" s="178"/>
      <c r="F54" s="178"/>
      <c r="G54" s="178"/>
    </row>
    <row r="55" spans="2:7" ht="15">
      <c r="B55" s="178"/>
      <c r="C55" s="178"/>
      <c r="D55" s="178"/>
      <c r="E55" s="178"/>
      <c r="F55" s="178"/>
      <c r="G55" s="178"/>
    </row>
    <row r="56" spans="2:7" ht="15">
      <c r="B56" s="178"/>
      <c r="C56" s="178"/>
      <c r="D56" s="178"/>
      <c r="E56" s="178"/>
      <c r="F56" s="178"/>
      <c r="G56" s="178"/>
    </row>
    <row r="57" spans="2:7" ht="15">
      <c r="B57" s="178"/>
      <c r="C57" s="178"/>
      <c r="D57" s="178"/>
      <c r="E57" s="178"/>
      <c r="F57" s="178"/>
      <c r="G57" s="178"/>
    </row>
    <row r="58" spans="2:7" ht="15">
      <c r="B58" s="178"/>
      <c r="C58" s="178"/>
      <c r="D58" s="178"/>
      <c r="E58" s="178"/>
      <c r="F58" s="178"/>
      <c r="G58" s="178"/>
    </row>
    <row r="59" spans="2:7" ht="15">
      <c r="B59" s="178"/>
      <c r="C59" s="178"/>
      <c r="D59" s="178"/>
      <c r="E59" s="178"/>
      <c r="F59" s="178"/>
      <c r="G59" s="178"/>
    </row>
    <row r="60" spans="2:7" ht="15">
      <c r="B60" s="178"/>
      <c r="C60" s="178"/>
      <c r="D60" s="178"/>
      <c r="E60" s="178"/>
      <c r="F60" s="178"/>
      <c r="G60" s="178"/>
    </row>
    <row r="61" spans="2:7" ht="15">
      <c r="B61" s="178"/>
      <c r="C61" s="178"/>
      <c r="D61" s="178"/>
      <c r="E61" s="178"/>
      <c r="F61" s="178"/>
      <c r="G61" s="178"/>
    </row>
    <row r="62" spans="2:7" ht="15">
      <c r="B62" s="178"/>
      <c r="C62" s="178"/>
      <c r="D62" s="178"/>
      <c r="E62" s="178"/>
      <c r="F62" s="178"/>
      <c r="G62" s="178"/>
    </row>
    <row r="63" spans="2:7" ht="15">
      <c r="B63" s="178"/>
      <c r="C63" s="178"/>
      <c r="D63" s="178"/>
      <c r="E63" s="178"/>
      <c r="F63" s="178"/>
      <c r="G63" s="178"/>
    </row>
    <row r="64" spans="2:7" ht="15">
      <c r="B64" s="178"/>
      <c r="C64" s="178"/>
      <c r="D64" s="178"/>
      <c r="E64" s="178"/>
      <c r="F64" s="178"/>
      <c r="G64" s="178"/>
    </row>
    <row r="65" spans="2:7" ht="15">
      <c r="B65" s="178"/>
      <c r="C65" s="178"/>
      <c r="D65" s="178"/>
      <c r="E65" s="178"/>
      <c r="F65" s="178"/>
      <c r="G65" s="178"/>
    </row>
    <row r="66" spans="2:7" ht="15">
      <c r="B66" s="178"/>
      <c r="C66" s="178"/>
      <c r="D66" s="178"/>
      <c r="E66" s="178"/>
      <c r="F66" s="178"/>
      <c r="G66" s="178"/>
    </row>
    <row r="67" spans="2:7" ht="15">
      <c r="B67" s="178"/>
      <c r="C67" s="178"/>
      <c r="D67" s="178"/>
      <c r="E67" s="178"/>
      <c r="F67" s="178"/>
      <c r="G67" s="178"/>
    </row>
    <row r="68" spans="2:7" ht="15">
      <c r="B68" s="178"/>
      <c r="C68" s="178"/>
      <c r="D68" s="178"/>
      <c r="E68" s="178"/>
      <c r="F68" s="178"/>
      <c r="G68" s="178"/>
    </row>
    <row r="69" spans="2:7" ht="15">
      <c r="B69" s="178"/>
      <c r="C69" s="178"/>
      <c r="D69" s="178"/>
      <c r="E69" s="178"/>
      <c r="F69" s="178"/>
      <c r="G69" s="178"/>
    </row>
    <row r="70" spans="2:7" ht="15">
      <c r="B70" s="178"/>
      <c r="C70" s="178"/>
      <c r="D70" s="178"/>
      <c r="E70" s="178"/>
      <c r="F70" s="178"/>
      <c r="G70" s="178"/>
    </row>
    <row r="71" spans="2:7" ht="15">
      <c r="B71" s="178"/>
      <c r="C71" s="178"/>
      <c r="D71" s="178"/>
      <c r="E71" s="178"/>
      <c r="F71" s="178"/>
      <c r="G71" s="178"/>
    </row>
    <row r="72" spans="2:7" ht="15">
      <c r="B72" s="178"/>
      <c r="C72" s="178"/>
      <c r="D72" s="178"/>
      <c r="E72" s="178"/>
      <c r="F72" s="178"/>
      <c r="G72" s="178"/>
    </row>
    <row r="73" spans="2:7" ht="15">
      <c r="B73" s="178"/>
      <c r="C73" s="178"/>
      <c r="D73" s="178"/>
      <c r="E73" s="178"/>
      <c r="F73" s="178"/>
      <c r="G73" s="178"/>
    </row>
    <row r="74" spans="2:7" ht="15">
      <c r="B74" s="178"/>
      <c r="C74" s="178"/>
      <c r="D74" s="178"/>
      <c r="E74" s="178"/>
      <c r="F74" s="178"/>
      <c r="G74" s="178"/>
    </row>
    <row r="75" spans="2:7" ht="15">
      <c r="B75" s="178"/>
      <c r="C75" s="178"/>
      <c r="D75" s="178"/>
      <c r="E75" s="178"/>
      <c r="F75" s="178"/>
      <c r="G75" s="178"/>
    </row>
    <row r="76" spans="2:7" ht="15">
      <c r="B76" s="178"/>
      <c r="C76" s="178"/>
      <c r="D76" s="178"/>
      <c r="E76" s="178"/>
      <c r="F76" s="178"/>
      <c r="G76" s="178"/>
    </row>
    <row r="77" spans="2:7" ht="15">
      <c r="B77" s="178"/>
      <c r="C77" s="178"/>
      <c r="D77" s="178"/>
      <c r="E77" s="178"/>
      <c r="F77" s="178"/>
      <c r="G77" s="178"/>
    </row>
    <row r="78" spans="2:7" ht="15">
      <c r="B78" s="178"/>
      <c r="C78" s="178"/>
      <c r="D78" s="178"/>
      <c r="E78" s="178"/>
      <c r="F78" s="178"/>
      <c r="G78" s="178"/>
    </row>
    <row r="79" spans="2:7" ht="15">
      <c r="B79" s="178"/>
      <c r="C79" s="178"/>
      <c r="D79" s="178"/>
      <c r="E79" s="178"/>
      <c r="F79" s="178"/>
      <c r="G79" s="178"/>
    </row>
    <row r="80" spans="2:7" ht="15">
      <c r="B80" s="178"/>
      <c r="C80" s="178"/>
      <c r="D80" s="178"/>
      <c r="E80" s="178"/>
      <c r="F80" s="178"/>
      <c r="G80" s="178"/>
    </row>
    <row r="81" spans="2:7" ht="15">
      <c r="B81" s="178"/>
      <c r="C81" s="178"/>
      <c r="D81" s="178"/>
      <c r="E81" s="178"/>
      <c r="F81" s="178"/>
      <c r="G81" s="178"/>
    </row>
    <row r="82" spans="2:7" ht="15">
      <c r="B82" s="178"/>
      <c r="C82" s="178"/>
      <c r="D82" s="178"/>
      <c r="E82" s="178"/>
      <c r="F82" s="178"/>
      <c r="G82" s="178"/>
    </row>
    <row r="83" spans="2:7" ht="15">
      <c r="B83" s="178"/>
      <c r="C83" s="178"/>
      <c r="D83" s="178"/>
      <c r="E83" s="178"/>
      <c r="F83" s="178"/>
      <c r="G83" s="178"/>
    </row>
    <row r="84" spans="2:7" ht="15">
      <c r="B84" s="178"/>
      <c r="C84" s="178"/>
      <c r="D84" s="178"/>
      <c r="E84" s="178"/>
      <c r="F84" s="178"/>
      <c r="G84" s="178"/>
    </row>
    <row r="85" spans="2:7" ht="15">
      <c r="B85" s="178"/>
      <c r="C85" s="178"/>
      <c r="D85" s="178"/>
      <c r="E85" s="178"/>
      <c r="F85" s="178"/>
      <c r="G85" s="178"/>
    </row>
    <row r="86" spans="2:7" ht="15">
      <c r="B86" s="178"/>
      <c r="C86" s="178"/>
      <c r="D86" s="178"/>
      <c r="E86" s="178"/>
      <c r="F86" s="178"/>
      <c r="G86" s="178"/>
    </row>
    <row r="87" spans="2:7" ht="15">
      <c r="B87" s="178"/>
      <c r="C87" s="178"/>
      <c r="D87" s="178"/>
      <c r="E87" s="178"/>
      <c r="F87" s="178"/>
      <c r="G87" s="178"/>
    </row>
    <row r="88" spans="2:7" ht="15">
      <c r="B88" s="178"/>
      <c r="C88" s="178"/>
      <c r="D88" s="178"/>
      <c r="E88" s="178"/>
      <c r="F88" s="178"/>
      <c r="G88" s="178"/>
    </row>
    <row r="89" spans="2:7" ht="15">
      <c r="B89" s="178"/>
      <c r="C89" s="178"/>
      <c r="D89" s="178"/>
      <c r="E89" s="178"/>
      <c r="F89" s="178"/>
      <c r="G89" s="178"/>
    </row>
    <row r="90" spans="2:7" ht="15">
      <c r="B90" s="178"/>
      <c r="C90" s="178"/>
      <c r="D90" s="178"/>
      <c r="E90" s="178"/>
      <c r="F90" s="178"/>
      <c r="G90" s="178"/>
    </row>
    <row r="91" spans="2:7" ht="15">
      <c r="B91" s="178"/>
      <c r="C91" s="178"/>
      <c r="D91" s="178"/>
      <c r="E91" s="178"/>
      <c r="F91" s="178"/>
      <c r="G91" s="178"/>
    </row>
    <row r="92" spans="2:7" ht="15">
      <c r="B92" s="178"/>
      <c r="C92" s="178"/>
      <c r="D92" s="178"/>
      <c r="E92" s="178"/>
      <c r="F92" s="178"/>
      <c r="G92" s="178"/>
    </row>
    <row r="93" spans="2:7" ht="15">
      <c r="B93" s="178"/>
      <c r="C93" s="178"/>
      <c r="D93" s="178"/>
      <c r="E93" s="178"/>
      <c r="F93" s="178"/>
      <c r="G93" s="178"/>
    </row>
    <row r="94" spans="2:7" ht="15">
      <c r="B94" s="178"/>
      <c r="C94" s="178"/>
      <c r="D94" s="178"/>
      <c r="E94" s="178"/>
      <c r="F94" s="178"/>
      <c r="G94" s="178"/>
    </row>
    <row r="95" spans="2:7" ht="15">
      <c r="B95" s="178"/>
      <c r="C95" s="178"/>
      <c r="D95" s="178"/>
      <c r="E95" s="178"/>
      <c r="F95" s="178"/>
      <c r="G95" s="178"/>
    </row>
    <row r="96" spans="2:7" ht="15">
      <c r="B96" s="178"/>
      <c r="C96" s="178"/>
      <c r="D96" s="178"/>
      <c r="E96" s="178"/>
      <c r="F96" s="178"/>
      <c r="G96" s="178"/>
    </row>
    <row r="97" spans="2:7" ht="15">
      <c r="B97" s="178"/>
      <c r="C97" s="178"/>
      <c r="D97" s="178"/>
      <c r="E97" s="178"/>
      <c r="F97" s="178"/>
      <c r="G97" s="178"/>
    </row>
    <row r="98" spans="2:7" ht="15">
      <c r="B98" s="178"/>
      <c r="C98" s="178"/>
      <c r="D98" s="178"/>
      <c r="E98" s="178"/>
      <c r="F98" s="178"/>
      <c r="G98" s="178"/>
    </row>
    <row r="99" spans="2:7" ht="15">
      <c r="B99" s="178"/>
      <c r="C99" s="178"/>
      <c r="D99" s="178"/>
      <c r="E99" s="178"/>
      <c r="F99" s="178"/>
      <c r="G99" s="178"/>
    </row>
    <row r="100" spans="2:7" ht="15">
      <c r="B100" s="178"/>
      <c r="C100" s="178"/>
      <c r="D100" s="178"/>
      <c r="E100" s="178"/>
      <c r="F100" s="178"/>
      <c r="G100" s="178"/>
    </row>
    <row r="101" spans="2:7" ht="15">
      <c r="B101" s="178"/>
      <c r="C101" s="178"/>
      <c r="D101" s="178"/>
      <c r="E101" s="178"/>
      <c r="F101" s="178"/>
      <c r="G101" s="178"/>
    </row>
    <row r="102" spans="2:7" ht="15">
      <c r="B102" s="178"/>
      <c r="C102" s="178"/>
      <c r="D102" s="178"/>
      <c r="E102" s="178"/>
      <c r="F102" s="178"/>
      <c r="G102" s="178"/>
    </row>
    <row r="103" spans="2:7" ht="15">
      <c r="B103" s="178"/>
      <c r="C103" s="178"/>
      <c r="D103" s="178"/>
      <c r="E103" s="178"/>
      <c r="F103" s="178"/>
      <c r="G103" s="178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10" ht="18" customHeight="1">
      <c r="A3" s="11"/>
      <c r="B3" s="40" t="s">
        <v>16</v>
      </c>
      <c r="C3" s="41"/>
      <c r="D3" s="42"/>
      <c r="E3" s="42"/>
      <c r="F3" s="42"/>
      <c r="G3" s="44" t="s">
        <v>15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10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10" ht="18" customHeight="1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10" ht="18" customHeight="1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10" ht="18" customHeight="1">
      <c r="A16" s="11"/>
      <c r="B16" s="94">
        <v>1</v>
      </c>
      <c r="C16" s="95" t="s">
        <v>27</v>
      </c>
      <c r="D16" s="96">
        <f>'Rekap 10178'!B14</f>
        <v>0</v>
      </c>
      <c r="E16" s="97">
        <f>'Rekap 10178'!C14</f>
        <v>0</v>
      </c>
      <c r="F16" s="106">
        <f>'Rekap 10178'!D14</f>
        <v>0</v>
      </c>
      <c r="G16" s="60">
        <v>6</v>
      </c>
      <c r="H16" s="115" t="s">
        <v>33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28</v>
      </c>
      <c r="D17" s="78">
        <f>'Rekap 10178'!B18</f>
        <v>0</v>
      </c>
      <c r="E17" s="76">
        <f>'Rekap 10178'!C18</f>
        <v>0</v>
      </c>
      <c r="F17" s="81">
        <f>'Rekap 10178'!D18</f>
        <v>0</v>
      </c>
      <c r="G17" s="61">
        <v>7</v>
      </c>
      <c r="H17" s="116" t="s">
        <v>34</v>
      </c>
      <c r="I17" s="129"/>
      <c r="J17" s="127">
        <f>'SO 10178'!Z39</f>
        <v>0</v>
      </c>
    </row>
    <row r="18" spans="1:10" ht="18" customHeight="1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10178'!K9:'SO 10178'!K39)</f>
        <v>0</v>
      </c>
      <c r="J29" s="119">
        <f>ROUND(((ROUND(I29,2)*20)/100),2)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10178'!K9:'SO 10178'!K39)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21</v>
      </c>
      <c r="B1" s="144"/>
      <c r="C1" s="144"/>
      <c r="D1" s="145" t="s">
        <v>18</v>
      </c>
      <c r="E1" s="144"/>
      <c r="F1" s="144"/>
      <c r="W1">
        <v>30.126</v>
      </c>
    </row>
    <row r="2" spans="1:6" ht="15">
      <c r="A2" s="145" t="s">
        <v>25</v>
      </c>
      <c r="B2" s="144"/>
      <c r="C2" s="144"/>
      <c r="D2" s="145" t="s">
        <v>15</v>
      </c>
      <c r="E2" s="144"/>
      <c r="F2" s="144"/>
    </row>
    <row r="3" spans="1:6" ht="15">
      <c r="A3" s="145" t="s">
        <v>24</v>
      </c>
      <c r="B3" s="144"/>
      <c r="C3" s="144"/>
      <c r="D3" s="145" t="s">
        <v>61</v>
      </c>
      <c r="E3" s="144"/>
      <c r="F3" s="144"/>
    </row>
    <row r="4" spans="1:6" ht="15">
      <c r="A4" s="145" t="s">
        <v>1</v>
      </c>
      <c r="B4" s="144"/>
      <c r="C4" s="144"/>
      <c r="D4" s="144"/>
      <c r="E4" s="144"/>
      <c r="F4" s="144"/>
    </row>
    <row r="5" spans="1:6" ht="15">
      <c r="A5" s="145" t="s">
        <v>16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62</v>
      </c>
      <c r="B8" s="144"/>
      <c r="C8" s="144"/>
      <c r="D8" s="144"/>
      <c r="E8" s="144"/>
      <c r="F8" s="144"/>
    </row>
    <row r="9" spans="1:6" ht="1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ht="1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64</v>
      </c>
      <c r="B11" s="157">
        <f>'SO 10178'!L13</f>
        <v>0</v>
      </c>
      <c r="C11" s="157">
        <f>'SO 10178'!M13</f>
        <v>0</v>
      </c>
      <c r="D11" s="157">
        <f>'SO 10178'!I13</f>
        <v>0</v>
      </c>
      <c r="E11" s="158">
        <f>'SO 10178'!P13</f>
        <v>12.91</v>
      </c>
      <c r="F11" s="158">
        <f>'SO 10178'!S13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65</v>
      </c>
      <c r="B12" s="157">
        <f>'SO 10178'!L23</f>
        <v>0</v>
      </c>
      <c r="C12" s="157">
        <f>'SO 10178'!M23</f>
        <v>0</v>
      </c>
      <c r="D12" s="157">
        <f>'SO 10178'!I23</f>
        <v>0</v>
      </c>
      <c r="E12" s="158">
        <f>'SO 10178'!P23</f>
        <v>0</v>
      </c>
      <c r="F12" s="158">
        <f>'SO 10178'!S23</f>
        <v>11.7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66</v>
      </c>
      <c r="B13" s="157">
        <f>'SO 10178'!L27</f>
        <v>0</v>
      </c>
      <c r="C13" s="157">
        <f>'SO 10178'!M27</f>
        <v>0</v>
      </c>
      <c r="D13" s="157">
        <f>'SO 10178'!I27</f>
        <v>0</v>
      </c>
      <c r="E13" s="158">
        <f>'SO 10178'!P27</f>
        <v>0</v>
      </c>
      <c r="F13" s="158">
        <f>'SO 10178'!S27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2" t="s">
        <v>63</v>
      </c>
      <c r="B14" s="159">
        <f>'SO 10178'!L29</f>
        <v>0</v>
      </c>
      <c r="C14" s="159">
        <f>'SO 10178'!M29</f>
        <v>0</v>
      </c>
      <c r="D14" s="159">
        <f>'SO 10178'!I29</f>
        <v>0</v>
      </c>
      <c r="E14" s="160">
        <f>'SO 10178'!P29</f>
        <v>12.91</v>
      </c>
      <c r="F14" s="160">
        <f>'SO 10178'!S29</f>
        <v>11.7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6" ht="15">
      <c r="A15" s="1"/>
      <c r="B15" s="149"/>
      <c r="C15" s="149"/>
      <c r="D15" s="149"/>
      <c r="E15" s="148"/>
      <c r="F15" s="148"/>
    </row>
    <row r="16" spans="1:26" ht="15">
      <c r="A16" s="2" t="s">
        <v>67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5">
      <c r="A17" s="156" t="s">
        <v>68</v>
      </c>
      <c r="B17" s="157">
        <f>'SO 10178'!L36</f>
        <v>0</v>
      </c>
      <c r="C17" s="157">
        <f>'SO 10178'!M36</f>
        <v>0</v>
      </c>
      <c r="D17" s="157">
        <f>'SO 10178'!I36</f>
        <v>0</v>
      </c>
      <c r="E17" s="158">
        <f>'SO 10178'!P36</f>
        <v>2.89</v>
      </c>
      <c r="F17" s="158">
        <f>'SO 10178'!S36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5">
      <c r="A18" s="2" t="s">
        <v>67</v>
      </c>
      <c r="B18" s="159">
        <f>'SO 10178'!L38</f>
        <v>0</v>
      </c>
      <c r="C18" s="159">
        <f>'SO 10178'!M38</f>
        <v>0</v>
      </c>
      <c r="D18" s="159">
        <f>'SO 10178'!I38</f>
        <v>0</v>
      </c>
      <c r="E18" s="160">
        <f>'SO 10178'!P38</f>
        <v>2.89</v>
      </c>
      <c r="F18" s="160">
        <f>'SO 10178'!S38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6" ht="15">
      <c r="A19" s="1"/>
      <c r="B19" s="149"/>
      <c r="C19" s="149"/>
      <c r="D19" s="149"/>
      <c r="E19" s="148"/>
      <c r="F19" s="148"/>
    </row>
    <row r="20" spans="1:26" ht="15">
      <c r="A20" s="2" t="s">
        <v>69</v>
      </c>
      <c r="B20" s="159">
        <f>'SO 10178'!L39</f>
        <v>0</v>
      </c>
      <c r="C20" s="159">
        <f>'SO 10178'!M39</f>
        <v>0</v>
      </c>
      <c r="D20" s="159">
        <f>'SO 10178'!I39</f>
        <v>0</v>
      </c>
      <c r="E20" s="160">
        <f>'SO 10178'!P39</f>
        <v>15.8</v>
      </c>
      <c r="F20" s="160">
        <f>'SO 10178'!S39</f>
        <v>11.7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6" ht="15">
      <c r="A21" s="1"/>
      <c r="B21" s="149"/>
      <c r="C21" s="149"/>
      <c r="D21" s="149"/>
      <c r="E21" s="148"/>
      <c r="F21" s="148"/>
    </row>
    <row r="22" spans="1:6" ht="15">
      <c r="A22" s="1"/>
      <c r="B22" s="149"/>
      <c r="C22" s="149"/>
      <c r="D22" s="149"/>
      <c r="E22" s="148"/>
      <c r="F22" s="148"/>
    </row>
    <row r="23" spans="1:6" ht="15">
      <c r="A23" s="1"/>
      <c r="B23" s="149"/>
      <c r="C23" s="149"/>
      <c r="D23" s="149"/>
      <c r="E23" s="148"/>
      <c r="F23" s="148"/>
    </row>
    <row r="24" spans="1:6" ht="15">
      <c r="A24" s="1"/>
      <c r="B24" s="149"/>
      <c r="C24" s="149"/>
      <c r="D24" s="149"/>
      <c r="E24" s="148"/>
      <c r="F24" s="148"/>
    </row>
    <row r="25" spans="1:6" ht="15">
      <c r="A25" s="1"/>
      <c r="B25" s="149"/>
      <c r="C25" s="149"/>
      <c r="D25" s="149"/>
      <c r="E25" s="148"/>
      <c r="F25" s="148"/>
    </row>
    <row r="26" spans="1:6" ht="15">
      <c r="A26" s="1"/>
      <c r="B26" s="149"/>
      <c r="C26" s="149"/>
      <c r="D26" s="149"/>
      <c r="E26" s="148"/>
      <c r="F26" s="148"/>
    </row>
    <row r="27" spans="1:6" ht="15">
      <c r="A27" s="1"/>
      <c r="B27" s="149"/>
      <c r="C27" s="149"/>
      <c r="D27" s="149"/>
      <c r="E27" s="148"/>
      <c r="F27" s="148"/>
    </row>
    <row r="28" spans="1:6" ht="15">
      <c r="A28" s="1"/>
      <c r="B28" s="149"/>
      <c r="C28" s="149"/>
      <c r="D28" s="149"/>
      <c r="E28" s="148"/>
      <c r="F28" s="148"/>
    </row>
    <row r="29" spans="1:6" ht="15">
      <c r="A29" s="1"/>
      <c r="B29" s="149"/>
      <c r="C29" s="149"/>
      <c r="D29" s="149"/>
      <c r="E29" s="148"/>
      <c r="F29" s="148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ySplit="8" topLeftCell="BM18" activePane="bottomLeft" state="frozen"/>
      <selection pane="topLeft" activeCell="A1" sqref="A1"/>
      <selection pane="bottomLeft" activeCell="G33" sqref="G33:H35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1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5">
      <c r="A1" s="5" t="s">
        <v>21</v>
      </c>
      <c r="B1" s="3"/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5" t="s">
        <v>25</v>
      </c>
      <c r="B2" s="3"/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5" t="s">
        <v>24</v>
      </c>
      <c r="B3" s="3"/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3" t="s">
        <v>62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70</v>
      </c>
      <c r="B8" s="164" t="s">
        <v>71</v>
      </c>
      <c r="C8" s="164" t="s">
        <v>72</v>
      </c>
      <c r="D8" s="164" t="s">
        <v>73</v>
      </c>
      <c r="E8" s="164" t="s">
        <v>74</v>
      </c>
      <c r="F8" s="164" t="s">
        <v>75</v>
      </c>
      <c r="G8" s="164" t="s">
        <v>52</v>
      </c>
      <c r="H8" s="164" t="s">
        <v>53</v>
      </c>
      <c r="I8" s="164" t="s">
        <v>76</v>
      </c>
      <c r="J8" s="164"/>
      <c r="K8" s="164"/>
      <c r="L8" s="164"/>
      <c r="M8" s="164"/>
      <c r="N8" s="164"/>
      <c r="O8" s="164"/>
      <c r="P8" s="164" t="s">
        <v>77</v>
      </c>
      <c r="Q8" s="161"/>
      <c r="R8" s="161"/>
      <c r="S8" s="164" t="s">
        <v>78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>
        <v>1</v>
      </c>
      <c r="B11" s="168" t="s">
        <v>79</v>
      </c>
      <c r="C11" s="172" t="s">
        <v>80</v>
      </c>
      <c r="D11" s="168" t="s">
        <v>81</v>
      </c>
      <c r="E11" s="168" t="s">
        <v>82</v>
      </c>
      <c r="F11" s="169">
        <v>130</v>
      </c>
      <c r="G11" s="170"/>
      <c r="H11" s="170"/>
      <c r="I11" s="170">
        <f>ROUND(F11*(G11+H11),2)</f>
        <v>0</v>
      </c>
      <c r="J11" s="168">
        <f>ROUND(F11*(N11),2)</f>
        <v>1014</v>
      </c>
      <c r="K11" s="1">
        <f>ROUND(F11*(O11),2)</f>
        <v>0</v>
      </c>
      <c r="L11" s="1">
        <f>ROUND(F11*(G11+H11),2)</f>
        <v>0</v>
      </c>
      <c r="M11" s="1"/>
      <c r="N11" s="1">
        <v>7.8</v>
      </c>
      <c r="O11" s="1"/>
      <c r="P11" s="167">
        <f>ROUND(F11*(R11),3)</f>
        <v>12.831</v>
      </c>
      <c r="Q11" s="173"/>
      <c r="R11" s="173">
        <v>0.0987</v>
      </c>
      <c r="S11" s="167">
        <f>ROUND(F11*(X11),3)</f>
        <v>0</v>
      </c>
      <c r="X11">
        <v>0</v>
      </c>
      <c r="Z11">
        <v>0</v>
      </c>
    </row>
    <row r="12" spans="1:26" ht="24.75" customHeight="1">
      <c r="A12" s="171">
        <v>2</v>
      </c>
      <c r="B12" s="168" t="s">
        <v>83</v>
      </c>
      <c r="C12" s="172" t="s">
        <v>84</v>
      </c>
      <c r="D12" s="168" t="s">
        <v>85</v>
      </c>
      <c r="E12" s="168" t="s">
        <v>82</v>
      </c>
      <c r="F12" s="169">
        <v>130</v>
      </c>
      <c r="G12" s="170"/>
      <c r="H12" s="170"/>
      <c r="I12" s="170">
        <f>ROUND(F12*(G12+H12),2)</f>
        <v>0</v>
      </c>
      <c r="J12" s="168">
        <f>ROUND(F12*(N12),2)</f>
        <v>162.5</v>
      </c>
      <c r="K12" s="1">
        <f>ROUND(F12*(O12),2)</f>
        <v>0</v>
      </c>
      <c r="L12" s="1">
        <f>ROUND(F12*(G12+H12),2)</f>
        <v>0</v>
      </c>
      <c r="M12" s="1"/>
      <c r="N12" s="1">
        <v>1.25</v>
      </c>
      <c r="O12" s="1"/>
      <c r="P12" s="167">
        <f>ROUND(F12*(R12),3)</f>
        <v>0.078</v>
      </c>
      <c r="Q12" s="173"/>
      <c r="R12" s="173">
        <v>0.0006</v>
      </c>
      <c r="S12" s="167">
        <f>ROUND(F12*(X12),3)</f>
        <v>0</v>
      </c>
      <c r="X12">
        <v>0</v>
      </c>
      <c r="Z12">
        <v>0</v>
      </c>
    </row>
    <row r="13" spans="1:26" ht="15">
      <c r="A13" s="156"/>
      <c r="B13" s="156"/>
      <c r="C13" s="156"/>
      <c r="D13" s="156" t="s">
        <v>64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12.91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19" ht="1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ht="15">
      <c r="A15" s="156"/>
      <c r="B15" s="156"/>
      <c r="C15" s="156"/>
      <c r="D15" s="156" t="s">
        <v>65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75" customHeight="1">
      <c r="A16" s="171">
        <v>3</v>
      </c>
      <c r="B16" s="168" t="s">
        <v>86</v>
      </c>
      <c r="C16" s="172" t="s">
        <v>87</v>
      </c>
      <c r="D16" s="168" t="s">
        <v>88</v>
      </c>
      <c r="E16" s="168" t="s">
        <v>89</v>
      </c>
      <c r="F16" s="169">
        <v>2.6</v>
      </c>
      <c r="G16" s="170"/>
      <c r="H16" s="170"/>
      <c r="I16" s="170">
        <f aca="true" t="shared" si="0" ref="I16:I22">ROUND(F16*(G16+H16),2)</f>
        <v>0</v>
      </c>
      <c r="J16" s="168">
        <f aca="true" t="shared" si="1" ref="J16:J22">ROUND(F16*(N16),2)</f>
        <v>11.75</v>
      </c>
      <c r="K16" s="1">
        <f aca="true" t="shared" si="2" ref="K16:K22">ROUND(F16*(O16),2)</f>
        <v>0</v>
      </c>
      <c r="L16" s="1">
        <f aca="true" t="shared" si="3" ref="L16:L22">ROUND(F16*(G16+H16),2)</f>
        <v>0</v>
      </c>
      <c r="M16" s="1"/>
      <c r="N16" s="1">
        <v>4.52</v>
      </c>
      <c r="O16" s="1"/>
      <c r="P16" s="167">
        <f aca="true" t="shared" si="4" ref="P16:P22">ROUND(F16*(R16),3)</f>
        <v>0</v>
      </c>
      <c r="Q16" s="173"/>
      <c r="R16" s="173">
        <v>0</v>
      </c>
      <c r="S16" s="167">
        <f aca="true" t="shared" si="5" ref="S16:S22">ROUND(F16*(X16),3)</f>
        <v>0</v>
      </c>
      <c r="X16">
        <v>0</v>
      </c>
      <c r="Z16">
        <v>0</v>
      </c>
    </row>
    <row r="17" spans="1:26" ht="24.75" customHeight="1">
      <c r="A17" s="171">
        <v>4</v>
      </c>
      <c r="B17" s="168" t="s">
        <v>86</v>
      </c>
      <c r="C17" s="172" t="s">
        <v>90</v>
      </c>
      <c r="D17" s="168" t="s">
        <v>91</v>
      </c>
      <c r="E17" s="168" t="s">
        <v>89</v>
      </c>
      <c r="F17" s="169">
        <v>26</v>
      </c>
      <c r="G17" s="170"/>
      <c r="H17" s="170"/>
      <c r="I17" s="170">
        <f t="shared" si="0"/>
        <v>0</v>
      </c>
      <c r="J17" s="168">
        <f t="shared" si="1"/>
        <v>13.78</v>
      </c>
      <c r="K17" s="1">
        <f t="shared" si="2"/>
        <v>0</v>
      </c>
      <c r="L17" s="1">
        <f t="shared" si="3"/>
        <v>0</v>
      </c>
      <c r="M17" s="1"/>
      <c r="N17" s="1">
        <v>0.53</v>
      </c>
      <c r="O17" s="1"/>
      <c r="P17" s="167">
        <f t="shared" si="4"/>
        <v>0</v>
      </c>
      <c r="Q17" s="173"/>
      <c r="R17" s="173">
        <v>0</v>
      </c>
      <c r="S17" s="167">
        <f t="shared" si="5"/>
        <v>0</v>
      </c>
      <c r="X17">
        <v>0</v>
      </c>
      <c r="Z17">
        <v>0</v>
      </c>
    </row>
    <row r="18" spans="1:26" ht="24.75" customHeight="1">
      <c r="A18" s="171">
        <v>5</v>
      </c>
      <c r="B18" s="168" t="s">
        <v>79</v>
      </c>
      <c r="C18" s="172" t="s">
        <v>92</v>
      </c>
      <c r="D18" s="168" t="s">
        <v>93</v>
      </c>
      <c r="E18" s="168" t="s">
        <v>82</v>
      </c>
      <c r="F18" s="169">
        <v>130</v>
      </c>
      <c r="G18" s="170"/>
      <c r="H18" s="170"/>
      <c r="I18" s="170">
        <f t="shared" si="0"/>
        <v>0</v>
      </c>
      <c r="J18" s="168">
        <f t="shared" si="1"/>
        <v>434.2</v>
      </c>
      <c r="K18" s="1">
        <f t="shared" si="2"/>
        <v>0</v>
      </c>
      <c r="L18" s="1">
        <f t="shared" si="3"/>
        <v>0</v>
      </c>
      <c r="M18" s="1"/>
      <c r="N18" s="1">
        <v>3.34</v>
      </c>
      <c r="O18" s="1"/>
      <c r="P18" s="167">
        <f t="shared" si="4"/>
        <v>0</v>
      </c>
      <c r="Q18" s="173"/>
      <c r="R18" s="173">
        <v>0</v>
      </c>
      <c r="S18" s="167">
        <f t="shared" si="5"/>
        <v>0</v>
      </c>
      <c r="X18">
        <v>0</v>
      </c>
      <c r="Z18">
        <v>0</v>
      </c>
    </row>
    <row r="19" spans="1:26" ht="24.75" customHeight="1">
      <c r="A19" s="171">
        <v>6</v>
      </c>
      <c r="B19" s="168" t="s">
        <v>94</v>
      </c>
      <c r="C19" s="172" t="s">
        <v>95</v>
      </c>
      <c r="D19" s="168" t="s">
        <v>96</v>
      </c>
      <c r="E19" s="168" t="s">
        <v>82</v>
      </c>
      <c r="F19" s="169">
        <v>130</v>
      </c>
      <c r="G19" s="170"/>
      <c r="H19" s="170"/>
      <c r="I19" s="170">
        <f t="shared" si="0"/>
        <v>0</v>
      </c>
      <c r="J19" s="168">
        <f t="shared" si="1"/>
        <v>318.5</v>
      </c>
      <c r="K19" s="1">
        <f t="shared" si="2"/>
        <v>0</v>
      </c>
      <c r="L19" s="1">
        <f t="shared" si="3"/>
        <v>0</v>
      </c>
      <c r="M19" s="1"/>
      <c r="N19" s="1">
        <v>2.45</v>
      </c>
      <c r="O19" s="1"/>
      <c r="P19" s="167">
        <f t="shared" si="4"/>
        <v>0</v>
      </c>
      <c r="Q19" s="173"/>
      <c r="R19" s="173">
        <v>0</v>
      </c>
      <c r="S19" s="167">
        <f t="shared" si="5"/>
        <v>11.7</v>
      </c>
      <c r="X19">
        <v>0.09</v>
      </c>
      <c r="Z19">
        <v>0</v>
      </c>
    </row>
    <row r="20" spans="1:26" ht="24.75" customHeight="1">
      <c r="A20" s="171">
        <v>7</v>
      </c>
      <c r="B20" s="168" t="s">
        <v>94</v>
      </c>
      <c r="C20" s="172" t="s">
        <v>97</v>
      </c>
      <c r="D20" s="168" t="s">
        <v>98</v>
      </c>
      <c r="E20" s="168" t="s">
        <v>89</v>
      </c>
      <c r="F20" s="169">
        <v>2.6</v>
      </c>
      <c r="G20" s="170"/>
      <c r="H20" s="170"/>
      <c r="I20" s="170">
        <f t="shared" si="0"/>
        <v>0</v>
      </c>
      <c r="J20" s="168">
        <f t="shared" si="1"/>
        <v>19.63</v>
      </c>
      <c r="K20" s="1">
        <f t="shared" si="2"/>
        <v>0</v>
      </c>
      <c r="L20" s="1">
        <f t="shared" si="3"/>
        <v>0</v>
      </c>
      <c r="M20" s="1"/>
      <c r="N20" s="1">
        <v>7.55</v>
      </c>
      <c r="O20" s="1"/>
      <c r="P20" s="167">
        <f t="shared" si="4"/>
        <v>0</v>
      </c>
      <c r="Q20" s="173"/>
      <c r="R20" s="173">
        <v>0</v>
      </c>
      <c r="S20" s="167">
        <f t="shared" si="5"/>
        <v>0</v>
      </c>
      <c r="X20">
        <v>0</v>
      </c>
      <c r="Z20">
        <v>0</v>
      </c>
    </row>
    <row r="21" spans="1:26" ht="24.75" customHeight="1">
      <c r="A21" s="171">
        <v>8</v>
      </c>
      <c r="B21" s="168" t="s">
        <v>94</v>
      </c>
      <c r="C21" s="172" t="s">
        <v>99</v>
      </c>
      <c r="D21" s="168" t="s">
        <v>100</v>
      </c>
      <c r="E21" s="168" t="s">
        <v>89</v>
      </c>
      <c r="F21" s="169">
        <v>5.2</v>
      </c>
      <c r="G21" s="170"/>
      <c r="H21" s="170"/>
      <c r="I21" s="170">
        <f t="shared" si="0"/>
        <v>0</v>
      </c>
      <c r="J21" s="168">
        <f t="shared" si="1"/>
        <v>4.42</v>
      </c>
      <c r="K21" s="1">
        <f t="shared" si="2"/>
        <v>0</v>
      </c>
      <c r="L21" s="1">
        <f t="shared" si="3"/>
        <v>0</v>
      </c>
      <c r="M21" s="1"/>
      <c r="N21" s="1">
        <v>0.85</v>
      </c>
      <c r="O21" s="1"/>
      <c r="P21" s="167">
        <f t="shared" si="4"/>
        <v>0</v>
      </c>
      <c r="Q21" s="173"/>
      <c r="R21" s="173">
        <v>0</v>
      </c>
      <c r="S21" s="167">
        <f t="shared" si="5"/>
        <v>0</v>
      </c>
      <c r="X21">
        <v>0</v>
      </c>
      <c r="Z21">
        <v>0</v>
      </c>
    </row>
    <row r="22" spans="1:26" ht="24.75" customHeight="1">
      <c r="A22" s="171">
        <v>9</v>
      </c>
      <c r="B22" s="168" t="s">
        <v>94</v>
      </c>
      <c r="C22" s="172" t="s">
        <v>101</v>
      </c>
      <c r="D22" s="168" t="s">
        <v>102</v>
      </c>
      <c r="E22" s="168" t="s">
        <v>103</v>
      </c>
      <c r="F22" s="169">
        <v>2.6</v>
      </c>
      <c r="G22" s="170"/>
      <c r="H22" s="170"/>
      <c r="I22" s="170">
        <f t="shared" si="0"/>
        <v>0</v>
      </c>
      <c r="J22" s="168">
        <f t="shared" si="1"/>
        <v>60.35</v>
      </c>
      <c r="K22" s="1">
        <f t="shared" si="2"/>
        <v>0</v>
      </c>
      <c r="L22" s="1">
        <f t="shared" si="3"/>
        <v>0</v>
      </c>
      <c r="M22" s="1"/>
      <c r="N22" s="1">
        <v>23.21</v>
      </c>
      <c r="O22" s="1"/>
      <c r="P22" s="167">
        <f t="shared" si="4"/>
        <v>0</v>
      </c>
      <c r="Q22" s="173"/>
      <c r="R22" s="173">
        <v>0</v>
      </c>
      <c r="S22" s="167">
        <f t="shared" si="5"/>
        <v>0</v>
      </c>
      <c r="X22">
        <v>0</v>
      </c>
      <c r="Z22">
        <v>0</v>
      </c>
    </row>
    <row r="23" spans="1:26" ht="15">
      <c r="A23" s="156"/>
      <c r="B23" s="156"/>
      <c r="C23" s="156"/>
      <c r="D23" s="156" t="s">
        <v>65</v>
      </c>
      <c r="E23" s="156"/>
      <c r="F23" s="167"/>
      <c r="G23" s="159">
        <f>ROUND((SUM(L15:L22))/1,2)</f>
        <v>0</v>
      </c>
      <c r="H23" s="159">
        <f>ROUND((SUM(M15:M22))/1,2)</f>
        <v>0</v>
      </c>
      <c r="I23" s="159">
        <f>ROUND((SUM(I15:I22))/1,2)</f>
        <v>0</v>
      </c>
      <c r="J23" s="156"/>
      <c r="K23" s="156"/>
      <c r="L23" s="156">
        <f>ROUND((SUM(L15:L22))/1,2)</f>
        <v>0</v>
      </c>
      <c r="M23" s="156">
        <f>ROUND((SUM(M15:M22))/1,2)</f>
        <v>0</v>
      </c>
      <c r="N23" s="156"/>
      <c r="O23" s="156"/>
      <c r="P23" s="174">
        <f>ROUND((SUM(P15:P22))/1,2)</f>
        <v>0</v>
      </c>
      <c r="Q23" s="153"/>
      <c r="R23" s="153"/>
      <c r="S23" s="174">
        <f>ROUND((SUM(S15:S22))/1,2)</f>
        <v>11.7</v>
      </c>
      <c r="T23" s="153"/>
      <c r="U23" s="153"/>
      <c r="V23" s="153"/>
      <c r="W23" s="153"/>
      <c r="X23" s="153"/>
      <c r="Y23" s="153"/>
      <c r="Z23" s="153"/>
    </row>
    <row r="24" spans="1:19" ht="1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ht="15">
      <c r="A25" s="156"/>
      <c r="B25" s="156"/>
      <c r="C25" s="156"/>
      <c r="D25" s="156" t="s">
        <v>66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75" customHeight="1">
      <c r="A26" s="171">
        <v>10</v>
      </c>
      <c r="B26" s="168" t="s">
        <v>104</v>
      </c>
      <c r="C26" s="172" t="s">
        <v>105</v>
      </c>
      <c r="D26" s="168" t="s">
        <v>106</v>
      </c>
      <c r="E26" s="168" t="s">
        <v>89</v>
      </c>
      <c r="F26" s="169">
        <v>12.831</v>
      </c>
      <c r="G26" s="170"/>
      <c r="H26" s="170"/>
      <c r="I26" s="170">
        <f>ROUND(F26*(G26+H26),2)</f>
        <v>0</v>
      </c>
      <c r="J26" s="168">
        <f>ROUND(F26*(N26),2)</f>
        <v>338.1</v>
      </c>
      <c r="K26" s="1">
        <f>ROUND(F26*(O26),2)</f>
        <v>0</v>
      </c>
      <c r="L26" s="1">
        <f>ROUND(F26*(G26+H26),2)</f>
        <v>0</v>
      </c>
      <c r="M26" s="1"/>
      <c r="N26" s="1">
        <v>26.35</v>
      </c>
      <c r="O26" s="1"/>
      <c r="P26" s="167">
        <f>ROUND(F26*(R26),3)</f>
        <v>0</v>
      </c>
      <c r="Q26" s="173"/>
      <c r="R26" s="173">
        <v>0</v>
      </c>
      <c r="S26" s="167">
        <f>ROUND(F26*(X26),3)</f>
        <v>0</v>
      </c>
      <c r="X26">
        <v>0</v>
      </c>
      <c r="Z26">
        <v>0</v>
      </c>
    </row>
    <row r="27" spans="1:26" ht="15">
      <c r="A27" s="156"/>
      <c r="B27" s="156"/>
      <c r="C27" s="156"/>
      <c r="D27" s="156" t="s">
        <v>66</v>
      </c>
      <c r="E27" s="156"/>
      <c r="F27" s="167"/>
      <c r="G27" s="159">
        <f>ROUND((SUM(L25:L26))/1,2)</f>
        <v>0</v>
      </c>
      <c r="H27" s="159">
        <f>ROUND((SUM(M25:M26))/1,2)</f>
        <v>0</v>
      </c>
      <c r="I27" s="159">
        <f>ROUND((SUM(I25:I26))/1,2)</f>
        <v>0</v>
      </c>
      <c r="J27" s="156"/>
      <c r="K27" s="156"/>
      <c r="L27" s="156">
        <f>ROUND((SUM(L25:L26))/1,2)</f>
        <v>0</v>
      </c>
      <c r="M27" s="156">
        <f>ROUND((SUM(M25:M26))/1,2)</f>
        <v>0</v>
      </c>
      <c r="N27" s="156"/>
      <c r="O27" s="156"/>
      <c r="P27" s="174">
        <f>ROUND((SUM(P25:P26))/1,2)</f>
        <v>0</v>
      </c>
      <c r="Q27" s="153"/>
      <c r="R27" s="153"/>
      <c r="S27" s="174">
        <f>ROUND((SUM(S25:S26))/1,2)</f>
        <v>0</v>
      </c>
      <c r="T27" s="153"/>
      <c r="U27" s="153"/>
      <c r="V27" s="153"/>
      <c r="W27" s="153"/>
      <c r="X27" s="153"/>
      <c r="Y27" s="153"/>
      <c r="Z27" s="153"/>
    </row>
    <row r="28" spans="1:19" ht="1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19" ht="15">
      <c r="A29" s="156"/>
      <c r="B29" s="156"/>
      <c r="C29" s="156"/>
      <c r="D29" s="2" t="s">
        <v>63</v>
      </c>
      <c r="E29" s="156"/>
      <c r="F29" s="167"/>
      <c r="G29" s="159">
        <f>ROUND((SUM(L9:L28))/2,2)</f>
        <v>0</v>
      </c>
      <c r="H29" s="159">
        <f>ROUND((SUM(M9:M28))/2,2)</f>
        <v>0</v>
      </c>
      <c r="I29" s="159">
        <f>ROUND((SUM(I9:I28))/2,2)</f>
        <v>0</v>
      </c>
      <c r="J29" s="157"/>
      <c r="K29" s="156"/>
      <c r="L29" s="157">
        <f>ROUND((SUM(L9:L28))/2,2)</f>
        <v>0</v>
      </c>
      <c r="M29" s="157">
        <f>ROUND((SUM(M9:M28))/2,2)</f>
        <v>0</v>
      </c>
      <c r="N29" s="156"/>
      <c r="O29" s="156"/>
      <c r="P29" s="174">
        <f>ROUND((SUM(P9:P28))/2,2)</f>
        <v>12.91</v>
      </c>
      <c r="S29" s="174">
        <f>ROUND((SUM(S9:S28))/2,2)</f>
        <v>11.7</v>
      </c>
    </row>
    <row r="30" spans="1:19" ht="1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ht="15">
      <c r="A31" s="156"/>
      <c r="B31" s="156"/>
      <c r="C31" s="156"/>
      <c r="D31" s="2" t="s">
        <v>67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15">
      <c r="A32" s="156"/>
      <c r="B32" s="156"/>
      <c r="C32" s="156"/>
      <c r="D32" s="156" t="s">
        <v>68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75" customHeight="1">
      <c r="A33" s="171">
        <v>11</v>
      </c>
      <c r="B33" s="168" t="s">
        <v>107</v>
      </c>
      <c r="C33" s="172" t="s">
        <v>108</v>
      </c>
      <c r="D33" s="168" t="s">
        <v>109</v>
      </c>
      <c r="E33" s="168" t="s">
        <v>82</v>
      </c>
      <c r="F33" s="169">
        <v>130</v>
      </c>
      <c r="G33" s="170"/>
      <c r="H33" s="170"/>
      <c r="I33" s="170">
        <f>ROUND(F33*(G33+H33),2)</f>
        <v>0</v>
      </c>
      <c r="J33" s="168">
        <f>ROUND(F33*(N33),2)</f>
        <v>1662.7</v>
      </c>
      <c r="K33" s="1">
        <f>ROUND(F33*(O33),2)</f>
        <v>0</v>
      </c>
      <c r="L33" s="1">
        <f>ROUND(F33*(G33+H33),2)</f>
        <v>0</v>
      </c>
      <c r="M33" s="1"/>
      <c r="N33" s="1">
        <v>12.79</v>
      </c>
      <c r="O33" s="1"/>
      <c r="P33" s="167">
        <f>ROUND(F33*(R33),3)</f>
        <v>0.483</v>
      </c>
      <c r="Q33" s="173"/>
      <c r="R33" s="173">
        <v>0.003715</v>
      </c>
      <c r="S33" s="167">
        <f>ROUND(F33*(X33),3)</f>
        <v>0</v>
      </c>
      <c r="X33">
        <v>0</v>
      </c>
      <c r="Z33">
        <v>0</v>
      </c>
    </row>
    <row r="34" spans="1:26" ht="24.75" customHeight="1">
      <c r="A34" s="171">
        <v>12</v>
      </c>
      <c r="B34" s="168" t="s">
        <v>107</v>
      </c>
      <c r="C34" s="172" t="s">
        <v>110</v>
      </c>
      <c r="D34" s="168" t="s">
        <v>111</v>
      </c>
      <c r="E34" s="168" t="s">
        <v>89</v>
      </c>
      <c r="F34" s="169">
        <v>2.89315</v>
      </c>
      <c r="G34" s="170"/>
      <c r="H34" s="170"/>
      <c r="I34" s="170">
        <f>ROUND(F34*(G34+H34),2)</f>
        <v>0</v>
      </c>
      <c r="J34" s="168">
        <f>ROUND(F34*(N34),2)</f>
        <v>47.01</v>
      </c>
      <c r="K34" s="1">
        <f>ROUND(F34*(O34),2)</f>
        <v>0</v>
      </c>
      <c r="L34" s="1">
        <f>ROUND(F34*(G34+H34),2)</f>
        <v>0</v>
      </c>
      <c r="M34" s="1"/>
      <c r="N34" s="1">
        <v>16.25</v>
      </c>
      <c r="O34" s="1"/>
      <c r="P34" s="167">
        <f>ROUND(F34*(R34),3)</f>
        <v>0</v>
      </c>
      <c r="Q34" s="173"/>
      <c r="R34" s="173">
        <v>0</v>
      </c>
      <c r="S34" s="167">
        <f>ROUND(F34*(X34),3)</f>
        <v>0</v>
      </c>
      <c r="X34">
        <v>0</v>
      </c>
      <c r="Z34">
        <v>0</v>
      </c>
    </row>
    <row r="35" spans="1:26" ht="24.75" customHeight="1">
      <c r="A35" s="171">
        <v>13</v>
      </c>
      <c r="B35" s="168" t="s">
        <v>112</v>
      </c>
      <c r="C35" s="172" t="s">
        <v>113</v>
      </c>
      <c r="D35" s="168" t="s">
        <v>114</v>
      </c>
      <c r="E35" s="168" t="s">
        <v>82</v>
      </c>
      <c r="F35" s="169">
        <v>133.9</v>
      </c>
      <c r="G35" s="170"/>
      <c r="H35" s="170"/>
      <c r="I35" s="170">
        <f>ROUND(F35*(G35+H35),2)</f>
        <v>0</v>
      </c>
      <c r="J35" s="168">
        <f>ROUND(F35*(N35),2)</f>
        <v>2185.25</v>
      </c>
      <c r="K35" s="1">
        <f>ROUND(F35*(O35),2)</f>
        <v>0</v>
      </c>
      <c r="L35" s="1"/>
      <c r="M35" s="1">
        <f>ROUND(F35*(G35+H35),2)</f>
        <v>0</v>
      </c>
      <c r="N35" s="1">
        <v>16.32</v>
      </c>
      <c r="O35" s="1"/>
      <c r="P35" s="167">
        <f>ROUND(F35*(R35),3)</f>
        <v>2.41</v>
      </c>
      <c r="Q35" s="173"/>
      <c r="R35" s="173">
        <v>0.018</v>
      </c>
      <c r="S35" s="167">
        <f>ROUND(F35*(X35),3)</f>
        <v>0</v>
      </c>
      <c r="X35">
        <v>0</v>
      </c>
      <c r="Z35">
        <v>0</v>
      </c>
    </row>
    <row r="36" spans="1:19" ht="15">
      <c r="A36" s="156"/>
      <c r="B36" s="156"/>
      <c r="C36" s="156"/>
      <c r="D36" s="156" t="s">
        <v>68</v>
      </c>
      <c r="E36" s="156"/>
      <c r="F36" s="167"/>
      <c r="G36" s="159">
        <f>ROUND((SUM(L32:L35))/1,2)</f>
        <v>0</v>
      </c>
      <c r="H36" s="159">
        <f>ROUND((SUM(M32:M35))/1,2)</f>
        <v>0</v>
      </c>
      <c r="I36" s="159">
        <f>ROUND((SUM(I32:I35))/1,2)</f>
        <v>0</v>
      </c>
      <c r="J36" s="156"/>
      <c r="K36" s="156"/>
      <c r="L36" s="156">
        <f>ROUND((SUM(L32:L35))/1,2)</f>
        <v>0</v>
      </c>
      <c r="M36" s="156">
        <f>ROUND((SUM(M32:M35))/1,2)</f>
        <v>0</v>
      </c>
      <c r="N36" s="156"/>
      <c r="O36" s="156"/>
      <c r="P36" s="174">
        <f>ROUND((SUM(P32:P35))/1,2)</f>
        <v>2.89</v>
      </c>
      <c r="S36" s="167">
        <f>ROUND((SUM(S32:S35))/1,2)</f>
        <v>0</v>
      </c>
    </row>
    <row r="37" spans="1:19" ht="1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19" ht="15">
      <c r="A38" s="156"/>
      <c r="B38" s="156"/>
      <c r="C38" s="156"/>
      <c r="D38" s="2" t="s">
        <v>67</v>
      </c>
      <c r="E38" s="156"/>
      <c r="F38" s="167"/>
      <c r="G38" s="159">
        <f>ROUND((SUM(L31:L37))/2,2)</f>
        <v>0</v>
      </c>
      <c r="H38" s="159">
        <f>ROUND((SUM(M31:M37))/2,2)</f>
        <v>0</v>
      </c>
      <c r="I38" s="159">
        <f>ROUND((SUM(I31:I37))/2,2)</f>
        <v>0</v>
      </c>
      <c r="J38" s="156"/>
      <c r="K38" s="156"/>
      <c r="L38" s="156">
        <f>ROUND((SUM(L31:L37))/2,2)</f>
        <v>0</v>
      </c>
      <c r="M38" s="156">
        <f>ROUND((SUM(M31:M37))/2,2)</f>
        <v>0</v>
      </c>
      <c r="N38" s="156"/>
      <c r="O38" s="156"/>
      <c r="P38" s="174">
        <f>ROUND((SUM(P31:P37))/2,2)</f>
        <v>2.89</v>
      </c>
      <c r="S38" s="174">
        <f>ROUND((SUM(S31:S37))/2,2)</f>
        <v>0</v>
      </c>
    </row>
    <row r="39" spans="1:26" ht="15">
      <c r="A39" s="175"/>
      <c r="B39" s="175"/>
      <c r="C39" s="175"/>
      <c r="D39" s="175"/>
      <c r="E39" s="175"/>
      <c r="F39" s="176" t="s">
        <v>69</v>
      </c>
      <c r="G39" s="177">
        <f>ROUND((SUM(L9:L38))/3,2)</f>
        <v>0</v>
      </c>
      <c r="H39" s="177">
        <f>ROUND((SUM(M9:M38))/3,2)</f>
        <v>0</v>
      </c>
      <c r="I39" s="177">
        <f>ROUND((SUM(I9:I38))/3,2)</f>
        <v>0</v>
      </c>
      <c r="J39" s="175"/>
      <c r="K39" s="175"/>
      <c r="L39" s="175">
        <f>ROUND((SUM(L9:L38))/3,2)</f>
        <v>0</v>
      </c>
      <c r="M39" s="175">
        <f>ROUND((SUM(M9:M38))/3,2)</f>
        <v>0</v>
      </c>
      <c r="N39" s="175"/>
      <c r="O39" s="175"/>
      <c r="P39" s="190">
        <f>ROUND((SUM(P9:P38))/3,2)</f>
        <v>15.8</v>
      </c>
      <c r="Q39" s="191"/>
      <c r="R39" s="191"/>
      <c r="S39" s="190">
        <f>ROUND((SUM(S9:S38))/3,2)</f>
        <v>11.7</v>
      </c>
      <c r="Z39">
        <f>(SUM(Z9:Z38))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 alignWithMargins="0">
    <oddHeader>&amp;C&amp;B&amp; Rozpočet Pokládka dlažby na spojovacej chodbe k pavilónu 1. stupňa (3. pavilón) / Vlastný</oddHeader>
    <oddFooter xml:space="preserve">&amp;L&amp;7Spracované systémom Systematic®pyramida.wsn, tel.: 051 77 10 585&amp;RStrana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119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4" t="s">
        <v>15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17</v>
      </c>
      <c r="C5" s="20"/>
      <c r="D5" s="17"/>
      <c r="E5" s="17"/>
      <c r="F5" s="44" t="s">
        <v>18</v>
      </c>
      <c r="G5" s="17"/>
      <c r="H5" s="17"/>
      <c r="I5" s="46" t="s">
        <v>19</v>
      </c>
      <c r="J5" s="47" t="s">
        <v>20</v>
      </c>
    </row>
    <row r="6" spans="1:10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10" ht="18" customHeight="1">
      <c r="A8" s="11"/>
      <c r="B8" s="45" t="s">
        <v>24</v>
      </c>
      <c r="C8" s="20"/>
      <c r="D8" s="17"/>
      <c r="E8" s="17"/>
      <c r="F8" s="17"/>
      <c r="G8" s="44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4" t="s">
        <v>23</v>
      </c>
      <c r="H9" s="17"/>
      <c r="I9" s="28"/>
      <c r="J9" s="32"/>
    </row>
    <row r="10" spans="1:10" ht="18" customHeight="1">
      <c r="A10" s="11"/>
      <c r="B10" s="45" t="s">
        <v>25</v>
      </c>
      <c r="C10" s="20"/>
      <c r="D10" s="17"/>
      <c r="E10" s="17"/>
      <c r="F10" s="17"/>
      <c r="G10" s="44" t="s">
        <v>22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4" t="s">
        <v>23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10" ht="18" customHeight="1">
      <c r="A16" s="11"/>
      <c r="B16" s="94">
        <v>1</v>
      </c>
      <c r="C16" s="95" t="s">
        <v>27</v>
      </c>
      <c r="D16" s="96">
        <f>'Kryci_list 10178'!D16</f>
        <v>0</v>
      </c>
      <c r="E16" s="97">
        <f>'Kryci_list 10178'!E16</f>
        <v>0</v>
      </c>
      <c r="F16" s="106">
        <f>'Kryci_list 10178'!F16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28</v>
      </c>
      <c r="D17" s="78">
        <f>'Kryci_list 10178'!D17</f>
        <v>0</v>
      </c>
      <c r="E17" s="76">
        <f>'Kryci_list 10178'!E17</f>
        <v>0</v>
      </c>
      <c r="F17" s="81">
        <f>'Kryci_list 10178'!F17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29</v>
      </c>
      <c r="D18" s="79">
        <f>'Kryci_list 10178'!D18</f>
        <v>0</v>
      </c>
      <c r="E18" s="77">
        <f>'Kryci_list 10178'!E18</f>
        <v>0</v>
      </c>
      <c r="F18" s="82">
        <f>'Kryci_list 10178'!F18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43</v>
      </c>
      <c r="D22" s="87"/>
      <c r="E22" s="90"/>
      <c r="F22" s="81">
        <f>'Kryci_list 10178'!F22</f>
        <v>0</v>
      </c>
      <c r="G22" s="60">
        <v>16</v>
      </c>
      <c r="H22" s="115" t="s">
        <v>49</v>
      </c>
      <c r="I22" s="129"/>
      <c r="J22" s="126">
        <f>'Kryci_list 10178'!J22</f>
        <v>0</v>
      </c>
    </row>
    <row r="23" spans="1:10" ht="18" customHeight="1">
      <c r="A23" s="11"/>
      <c r="B23" s="61">
        <v>12</v>
      </c>
      <c r="C23" s="64" t="s">
        <v>44</v>
      </c>
      <c r="D23" s="66"/>
      <c r="E23" s="90"/>
      <c r="F23" s="82">
        <f>'Kryci_list 10178'!F23</f>
        <v>0</v>
      </c>
      <c r="G23" s="61">
        <v>17</v>
      </c>
      <c r="H23" s="116" t="s">
        <v>50</v>
      </c>
      <c r="I23" s="129"/>
      <c r="J23" s="127">
        <f>'Kryci_list 10178'!J23</f>
        <v>0</v>
      </c>
    </row>
    <row r="24" spans="1:10" ht="18" customHeight="1">
      <c r="A24" s="11"/>
      <c r="B24" s="61">
        <v>13</v>
      </c>
      <c r="C24" s="64" t="s">
        <v>45</v>
      </c>
      <c r="D24" s="66"/>
      <c r="E24" s="90"/>
      <c r="F24" s="82">
        <f>'Kryci_list 10178'!F24</f>
        <v>0</v>
      </c>
      <c r="G24" s="61">
        <v>18</v>
      </c>
      <c r="H24" s="116" t="s">
        <v>51</v>
      </c>
      <c r="I24" s="129"/>
      <c r="J24" s="127">
        <f>'Kryci_list 10178'!J24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9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Halgaš</dc:creator>
  <cp:keywords/>
  <dc:description/>
  <cp:lastModifiedBy>Babiak</cp:lastModifiedBy>
  <dcterms:created xsi:type="dcterms:W3CDTF">2014-06-20T06:33:55Z</dcterms:created>
  <dcterms:modified xsi:type="dcterms:W3CDTF">2014-06-20T13:36:17Z</dcterms:modified>
  <cp:category/>
  <cp:version/>
  <cp:contentType/>
  <cp:contentStatus/>
</cp:coreProperties>
</file>